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amandawindle/Dropbox/2020 IndependentScholar/ESTS/1 GOVERNANCE/3 EC Finance/"/>
    </mc:Choice>
  </mc:AlternateContent>
  <xr:revisionPtr revIDLastSave="0" documentId="13_ncr:1_{35FDE6A8-564F-6246-8BB5-8D845FFF7B92}" xr6:coauthVersionLast="47" xr6:coauthVersionMax="47" xr10:uidLastSave="{00000000-0000-0000-0000-000000000000}"/>
  <bookViews>
    <workbookView xWindow="2400" yWindow="520" windowWidth="24600" windowHeight="16500" activeTab="1" xr2:uid="{2485121A-AD06-934E-AD2E-9F467222862D}"/>
  </bookViews>
  <sheets>
    <sheet name="BudgetataGlance" sheetId="2" r:id="rId1"/>
    <sheet name="BudgetinDetai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E6" i="2"/>
  <c r="D6" i="2"/>
  <c r="D72" i="1"/>
  <c r="E57" i="1"/>
  <c r="D57" i="1"/>
  <c r="D66" i="1"/>
  <c r="C66" i="1"/>
  <c r="C73" i="1" s="1"/>
  <c r="D73" i="1" l="1"/>
  <c r="N34" i="1"/>
  <c r="N41" i="1" s="1"/>
  <c r="N47" i="1" l="1"/>
  <c r="N48" i="1" s="1"/>
  <c r="N25" i="1"/>
  <c r="C19" i="2" l="1"/>
  <c r="C12" i="2"/>
  <c r="D12" i="2"/>
  <c r="D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Anonymous</author>
  </authors>
  <commentList>
    <comment ref="H19" authorId="0" shapeId="0" xr:uid="{A93C6F77-6917-E246-B77F-80B3716E7FB7}">
      <text>
        <r>
          <rPr>
            <sz val="12"/>
            <color rgb="FF000000"/>
            <rFont val="Calibri"/>
            <family val="2"/>
          </rPr>
          <t xml:space="preserve">Anonymous:
</t>
        </r>
        <r>
          <rPr>
            <sz val="12"/>
            <color rgb="FF000000"/>
            <rFont val="Calibri"/>
            <family val="2"/>
          </rPr>
          <t>Asana for ESTS 56.16</t>
        </r>
      </text>
    </comment>
    <comment ref="F20" authorId="0" shapeId="0" xr:uid="{7F14DB98-2E96-064A-A0D8-CEDB636C3014}">
      <text>
        <r>
          <rPr>
            <sz val="12"/>
            <color rgb="FF000000"/>
            <rFont val="Calibri"/>
            <family val="2"/>
          </rPr>
          <t>Web fees external contractor: 876.17</t>
        </r>
      </text>
    </comment>
    <comment ref="M21" authorId="0" shapeId="0" xr:uid="{AB701171-EA5E-F941-8C28-72C6AC2DBD36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External Contractor for audio transcription</t>
        </r>
      </text>
    </comment>
    <comment ref="J23" authorId="0" shapeId="0" xr:uid="{1880A7B2-9C89-544A-9D37-A992023B05EF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PKP hosting</t>
        </r>
      </text>
    </comment>
    <comment ref="F24" authorId="0" shapeId="0" xr:uid="{E317000E-3983-C44E-89FB-68D58F324FBE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Forwarding emails</t>
        </r>
      </text>
    </comment>
    <comment ref="G24" authorId="0" shapeId="0" xr:uid="{81B5A49C-2A5F-3A4B-8D43-668E43081971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Hosting moves to ESTS from PKP/OJS.</t>
        </r>
      </text>
    </comment>
    <comment ref="H36" authorId="0" shapeId="0" xr:uid="{1CFE90DC-0E93-D94B-B42E-B49A441767D1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ANNUAL FEE. At maximum capacity for interactions.</t>
        </r>
      </text>
    </comment>
    <comment ref="D39" authorId="0" shapeId="0" xr:uid="{EECD2EBA-61F6-E64A-9FEF-016957A6FBEB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Paid Mar on 4S credit Card.</t>
        </r>
      </text>
    </comment>
    <comment ref="M42" authorId="0" shapeId="0" xr:uid="{8373282C-BCC8-CC4C-834A-9F32ACC6B38A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 631.94USD </t>
        </r>
        <r>
          <rPr>
            <sz val="10"/>
            <color rgb="FF000000"/>
            <rFont val="Calibri"/>
            <family val="2"/>
            <scheme val="minor"/>
          </rPr>
          <t xml:space="preserve">Gran Fiesta </t>
        </r>
        <r>
          <rPr>
            <sz val="10"/>
            <color rgb="FF000000"/>
            <rFont val="Tahoma"/>
            <family val="2"/>
          </rPr>
          <t xml:space="preserve">(25,474.00 MXN </t>
        </r>
        <r>
          <rPr>
            <sz val="10"/>
            <color rgb="FF000000"/>
            <rFont val="Calibri"/>
            <family val="2"/>
            <scheme val="minor"/>
          </rPr>
          <t>Grant/Aalok</t>
        </r>
        <r>
          <rPr>
            <sz val="10"/>
            <color rgb="FF000000"/>
            <rFont val="Tahoma"/>
            <family val="2"/>
          </rPr>
          <t xml:space="preserve">)
</t>
        </r>
        <r>
          <rPr>
            <sz val="10"/>
            <color rgb="FF000000"/>
            <rFont val="Tahoma"/>
            <family val="2"/>
          </rPr>
          <t xml:space="preserve">210.59 USD  Stanza (2,260+1,310MxN  Grant/Aalok)
</t>
        </r>
        <r>
          <rPr>
            <sz val="10"/>
            <color rgb="FF000000"/>
            <rFont val="Calibri"/>
            <family val="2"/>
            <scheme val="minor"/>
          </rPr>
          <t>349.77USD Marriott (6,527.42 MxN Grant/Aalok)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97.97USD Holiday Inn (1,828.35 MxN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  <r>
          <rPr>
            <sz val="10"/>
            <color rgb="FF000000"/>
            <rFont val="Calibri"/>
            <family val="2"/>
            <scheme val="minor"/>
          </rPr>
          <t xml:space="preserve">Grant)  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SUBTOTAL
</t>
        </r>
      </text>
    </comment>
    <comment ref="M44" authorId="0" shapeId="0" xr:uid="{4CD78AA1-FC84-A540-BE17-7E30C3F790EF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ESTS 5882.80MxN
</t>
        </r>
        <r>
          <rPr>
            <sz val="10"/>
            <color rgb="FF000000"/>
            <rFont val="Tahoma"/>
            <family val="2"/>
          </rPr>
          <t>Rate: 0.051019922</t>
        </r>
      </text>
    </comment>
    <comment ref="M45" authorId="0" shapeId="0" xr:uid="{4E886F65-0B0C-1E4F-B523-5C44ED456F1A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3,400+16%tax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3,400.00 + 544 = 3,944MxN
</t>
        </r>
      </text>
    </comment>
    <comment ref="M46" authorId="0" shapeId="0" xr:uid="{F458AC5F-97C4-DF49-8265-C9D76090D8EB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Posters 2000Mxn for 4 posters +50% IVA= 3k MxN</t>
        </r>
      </text>
    </comment>
    <comment ref="D69" authorId="0" shapeId="0" xr:uid="{F7429BB5-21D1-B24A-83F0-DA6EA5BCD032}">
      <text>
        <r>
          <rPr>
            <b/>
            <sz val="10"/>
            <color rgb="FF000000"/>
            <rFont val="Tahoma"/>
            <family val="2"/>
          </rPr>
          <t>Anonymous: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Emily York flight 908.39</t>
        </r>
      </text>
    </comment>
  </commentList>
</comments>
</file>

<file path=xl/sharedStrings.xml><?xml version="1.0" encoding="utf-8"?>
<sst xmlns="http://schemas.openxmlformats.org/spreadsheetml/2006/main" count="157" uniqueCount="72">
  <si>
    <t>Feb</t>
  </si>
  <si>
    <t>Mar</t>
  </si>
  <si>
    <t>Apr</t>
  </si>
  <si>
    <t>May</t>
  </si>
  <si>
    <t>Jun</t>
  </si>
  <si>
    <t>Jul</t>
  </si>
  <si>
    <t>Aug</t>
  </si>
  <si>
    <t>Sep</t>
  </si>
  <si>
    <t>TOTAL</t>
  </si>
  <si>
    <t>ESTS EXPENSES (regular)</t>
  </si>
  <si>
    <t>Jan 2020 – Dec 2020</t>
  </si>
  <si>
    <t>Jan 2021 – Dec 2021</t>
  </si>
  <si>
    <t>Jan</t>
  </si>
  <si>
    <t>Oct</t>
  </si>
  <si>
    <t>Nov</t>
  </si>
  <si>
    <t>Dec</t>
  </si>
  <si>
    <t>Jan 2022 – Dec 2022</t>
  </si>
  <si>
    <t>Managing Editor (Windle)</t>
  </si>
  <si>
    <t xml:space="preserve">Asana </t>
  </si>
  <si>
    <t>Asana</t>
  </si>
  <si>
    <t>PKP OJS</t>
  </si>
  <si>
    <t>3,336.00 </t>
  </si>
  <si>
    <t>Website Design Development (PHP/Java)</t>
  </si>
  <si>
    <t>Mammoth Collab build (automating the HTML process)</t>
  </si>
  <si>
    <t>123 Reg (web hosting / forwarding emails)</t>
  </si>
  <si>
    <t>ESTS EXPENSES Infrastructure</t>
  </si>
  <si>
    <t>ESTS EXPENSES Regular</t>
  </si>
  <si>
    <t>NOTES</t>
  </si>
  <si>
    <t>Honorarium (Kleinman)</t>
  </si>
  <si>
    <t>Honorarium (Khandekar)</t>
  </si>
  <si>
    <t>Year to Date Tracking (YTD)</t>
  </si>
  <si>
    <t>SUBTOTALS</t>
  </si>
  <si>
    <t>Editorial Asst programme</t>
  </si>
  <si>
    <t>Audio transcription</t>
  </si>
  <si>
    <t>All items in red are future items to be paid.</t>
  </si>
  <si>
    <t>Honorarium (EC)</t>
  </si>
  <si>
    <t>OtterAI</t>
  </si>
  <si>
    <t>Zoom annual fee</t>
  </si>
  <si>
    <t>Slack</t>
  </si>
  <si>
    <t>PKP OJS Development Enterprise package</t>
  </si>
  <si>
    <t>123-reg (web) (web hosting / forwarding emails)</t>
  </si>
  <si>
    <t xml:space="preserve">ESTS CHOLULA EXPENSES </t>
  </si>
  <si>
    <t>Accommodation in Mexico</t>
  </si>
  <si>
    <t>MXN</t>
  </si>
  <si>
    <t>USD</t>
  </si>
  <si>
    <t>Accommodation</t>
  </si>
  <si>
    <t>Stanza</t>
  </si>
  <si>
    <t>Marriott</t>
  </si>
  <si>
    <t>Gran Fiesta</t>
  </si>
  <si>
    <t>EC Collective Dinner</t>
  </si>
  <si>
    <t>ESTS Meet-up Happy Hour</t>
  </si>
  <si>
    <t>Posters x4</t>
  </si>
  <si>
    <t>SUBTOTAL</t>
  </si>
  <si>
    <t>Holiday Inn</t>
  </si>
  <si>
    <t>1, 631.94</t>
  </si>
  <si>
    <t>Accommodation for Cholula (Grant and Aalok)</t>
  </si>
  <si>
    <t>MS Word or Otter AI</t>
  </si>
  <si>
    <t>ESTS Conference EXPENSES</t>
  </si>
  <si>
    <t>Food</t>
  </si>
  <si>
    <t>Print</t>
  </si>
  <si>
    <t>Estimated</t>
  </si>
  <si>
    <t>Actual</t>
  </si>
  <si>
    <t>Travel</t>
  </si>
  <si>
    <t>Editorial assistants</t>
  </si>
  <si>
    <t xml:space="preserve">Managing Editor </t>
  </si>
  <si>
    <t>Honorarium (EiC)</t>
  </si>
  <si>
    <t>PKP/OJS, 123-reg</t>
  </si>
  <si>
    <t>TOTAL (USD)</t>
  </si>
  <si>
    <t>Software (Asana, OtterAI, GoogleOne)</t>
  </si>
  <si>
    <t>Google One (Storage)</t>
  </si>
  <si>
    <t>Google Storage</t>
  </si>
  <si>
    <t>Flights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</si>
</sst>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0"/>
      </bottom>
      <diagonal/>
    </border>
    <border>
      <left/>
      <right/>
      <top style="medium">
        <color theme="3"/>
      </top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thin">
        <color indexed="64"/>
      </left>
      <right/>
      <top style="medium">
        <color theme="3"/>
      </top>
      <bottom style="medium">
        <color theme="0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0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theme="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3"/>
      </top>
      <bottom style="medium">
        <color theme="3"/>
      </bottom>
      <diagonal/>
    </border>
    <border>
      <left/>
      <right style="medium">
        <color indexed="64"/>
      </right>
      <top style="medium">
        <color theme="3"/>
      </top>
      <bottom style="medium">
        <color theme="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theme="3"/>
      </top>
      <bottom/>
      <diagonal/>
    </border>
    <border>
      <left/>
      <right style="medium">
        <color indexed="64"/>
      </right>
      <top style="medium">
        <color theme="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3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/>
    <xf numFmtId="0" fontId="4" fillId="3" borderId="0" xfId="0" applyFont="1" applyFill="1"/>
    <xf numFmtId="0" fontId="4" fillId="4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/>
    <xf numFmtId="0" fontId="1" fillId="2" borderId="5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3" borderId="8" xfId="0" applyFont="1" applyFill="1" applyBorder="1"/>
    <xf numFmtId="0" fontId="1" fillId="2" borderId="9" xfId="0" applyFont="1" applyFill="1" applyBorder="1"/>
    <xf numFmtId="17" fontId="1" fillId="2" borderId="5" xfId="0" applyNumberFormat="1" applyFont="1" applyFill="1" applyBorder="1"/>
    <xf numFmtId="0" fontId="1" fillId="3" borderId="11" xfId="0" applyFont="1" applyFill="1" applyBorder="1"/>
    <xf numFmtId="0" fontId="0" fillId="0" borderId="11" xfId="0" applyBorder="1"/>
    <xf numFmtId="0" fontId="4" fillId="3" borderId="11" xfId="0" applyFont="1" applyFill="1" applyBorder="1"/>
    <xf numFmtId="0" fontId="5" fillId="0" borderId="0" xfId="0" applyFont="1" applyAlignment="1">
      <alignment horizontal="right"/>
    </xf>
    <xf numFmtId="0" fontId="9" fillId="3" borderId="10" xfId="0" applyFont="1" applyFill="1" applyBorder="1" applyAlignment="1">
      <alignment horizontal="left"/>
    </xf>
    <xf numFmtId="0" fontId="2" fillId="0" borderId="11" xfId="0" applyFont="1" applyBorder="1"/>
    <xf numFmtId="0" fontId="0" fillId="5" borderId="2" xfId="0" applyFill="1" applyBorder="1"/>
    <xf numFmtId="0" fontId="2" fillId="5" borderId="2" xfId="0" applyFont="1" applyFill="1" applyBorder="1"/>
    <xf numFmtId="0" fontId="1" fillId="2" borderId="4" xfId="0" applyFont="1" applyFill="1" applyBorder="1"/>
    <xf numFmtId="0" fontId="2" fillId="0" borderId="8" xfId="0" applyFont="1" applyBorder="1"/>
    <xf numFmtId="0" fontId="0" fillId="0" borderId="12" xfId="0" applyBorder="1"/>
    <xf numFmtId="0" fontId="0" fillId="0" borderId="13" xfId="0" applyBorder="1"/>
    <xf numFmtId="0" fontId="1" fillId="2" borderId="1" xfId="0" applyFont="1" applyFill="1" applyBorder="1"/>
    <xf numFmtId="0" fontId="4" fillId="3" borderId="7" xfId="0" applyFont="1" applyFill="1" applyBorder="1"/>
    <xf numFmtId="0" fontId="1" fillId="2" borderId="13" xfId="0" applyFont="1" applyFill="1" applyBorder="1"/>
    <xf numFmtId="0" fontId="1" fillId="2" borderId="6" xfId="0" applyFont="1" applyFill="1" applyBorder="1"/>
    <xf numFmtId="0" fontId="1" fillId="2" borderId="14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1" fillId="3" borderId="3" xfId="0" applyFont="1" applyFill="1" applyBorder="1"/>
    <xf numFmtId="0" fontId="11" fillId="6" borderId="10" xfId="0" applyFont="1" applyFill="1" applyBorder="1"/>
    <xf numFmtId="0" fontId="0" fillId="4" borderId="0" xfId="0" applyFill="1"/>
    <xf numFmtId="0" fontId="5" fillId="0" borderId="14" xfId="0" applyFont="1" applyBorder="1"/>
    <xf numFmtId="0" fontId="0" fillId="5" borderId="15" xfId="0" applyFill="1" applyBorder="1"/>
    <xf numFmtId="0" fontId="0" fillId="5" borderId="15" xfId="0" applyFill="1" applyBorder="1" applyAlignment="1">
      <alignment horizontal="right"/>
    </xf>
    <xf numFmtId="0" fontId="2" fillId="5" borderId="15" xfId="0" applyFont="1" applyFill="1" applyBorder="1"/>
    <xf numFmtId="0" fontId="0" fillId="5" borderId="16" xfId="0" applyFill="1" applyBorder="1"/>
    <xf numFmtId="0" fontId="0" fillId="6" borderId="17" xfId="0" applyFill="1" applyBorder="1"/>
    <xf numFmtId="0" fontId="0" fillId="6" borderId="15" xfId="0" applyFill="1" applyBorder="1"/>
    <xf numFmtId="0" fontId="2" fillId="6" borderId="15" xfId="0" applyFont="1" applyFill="1" applyBorder="1"/>
    <xf numFmtId="0" fontId="2" fillId="6" borderId="16" xfId="0" applyFont="1" applyFill="1" applyBorder="1"/>
    <xf numFmtId="0" fontId="4" fillId="3" borderId="8" xfId="0" applyFont="1" applyFill="1" applyBorder="1"/>
    <xf numFmtId="0" fontId="0" fillId="5" borderId="18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6" borderId="18" xfId="0" applyFill="1" applyBorder="1"/>
    <xf numFmtId="0" fontId="2" fillId="0" borderId="19" xfId="0" applyFont="1" applyBorder="1"/>
    <xf numFmtId="2" fontId="0" fillId="0" borderId="0" xfId="0" applyNumberFormat="1"/>
    <xf numFmtId="0" fontId="2" fillId="0" borderId="0" xfId="0" applyFont="1" applyAlignment="1">
      <alignment horizontal="right"/>
    </xf>
    <xf numFmtId="0" fontId="4" fillId="4" borderId="23" xfId="0" applyFont="1" applyFill="1" applyBorder="1"/>
    <xf numFmtId="0" fontId="0" fillId="0" borderId="23" xfId="0" applyBorder="1"/>
    <xf numFmtId="0" fontId="0" fillId="4" borderId="23" xfId="0" applyFill="1" applyBorder="1"/>
    <xf numFmtId="0" fontId="2" fillId="0" borderId="23" xfId="0" applyFont="1" applyBorder="1"/>
    <xf numFmtId="0" fontId="0" fillId="5" borderId="24" xfId="0" applyFill="1" applyBorder="1"/>
    <xf numFmtId="2" fontId="0" fillId="0" borderId="23" xfId="0" applyNumberFormat="1" applyBorder="1"/>
    <xf numFmtId="0" fontId="1" fillId="2" borderId="26" xfId="0" applyFont="1" applyFill="1" applyBorder="1"/>
    <xf numFmtId="0" fontId="4" fillId="4" borderId="26" xfId="0" applyFont="1" applyFill="1" applyBorder="1"/>
    <xf numFmtId="0" fontId="4" fillId="4" borderId="27" xfId="0" applyFont="1" applyFill="1" applyBorder="1"/>
    <xf numFmtId="0" fontId="4" fillId="4" borderId="28" xfId="0" applyFont="1" applyFill="1" applyBorder="1"/>
    <xf numFmtId="0" fontId="1" fillId="4" borderId="29" xfId="0" applyFont="1" applyFill="1" applyBorder="1"/>
    <xf numFmtId="0" fontId="0" fillId="0" borderId="30" xfId="0" applyBorder="1"/>
    <xf numFmtId="0" fontId="0" fillId="0" borderId="31" xfId="0" applyBorder="1"/>
    <xf numFmtId="0" fontId="4" fillId="4" borderId="30" xfId="0" applyFont="1" applyFill="1" applyBorder="1"/>
    <xf numFmtId="0" fontId="1" fillId="4" borderId="31" xfId="0" applyFont="1" applyFill="1" applyBorder="1"/>
    <xf numFmtId="0" fontId="0" fillId="5" borderId="33" xfId="0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0" fillId="4" borderId="12" xfId="0" applyFont="1" applyFill="1" applyBorder="1"/>
    <xf numFmtId="0" fontId="3" fillId="4" borderId="26" xfId="0" applyFont="1" applyFill="1" applyBorder="1"/>
    <xf numFmtId="0" fontId="3" fillId="4" borderId="23" xfId="0" applyFont="1" applyFill="1" applyBorder="1"/>
    <xf numFmtId="0" fontId="8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2" fontId="0" fillId="4" borderId="23" xfId="0" applyNumberFormat="1" applyFill="1" applyBorder="1"/>
    <xf numFmtId="0" fontId="3" fillId="5" borderId="25" xfId="0" applyFont="1" applyFill="1" applyBorder="1"/>
    <xf numFmtId="0" fontId="0" fillId="0" borderId="40" xfId="0" applyBorder="1"/>
    <xf numFmtId="0" fontId="0" fillId="5" borderId="22" xfId="0" applyFill="1" applyBorder="1"/>
    <xf numFmtId="0" fontId="0" fillId="5" borderId="6" xfId="0" applyFill="1" applyBorder="1"/>
    <xf numFmtId="0" fontId="4" fillId="4" borderId="29" xfId="0" applyFont="1" applyFill="1" applyBorder="1"/>
    <xf numFmtId="0" fontId="0" fillId="7" borderId="38" xfId="0" applyFill="1" applyBorder="1"/>
    <xf numFmtId="0" fontId="0" fillId="7" borderId="39" xfId="0" applyFill="1" applyBorder="1"/>
    <xf numFmtId="0" fontId="1" fillId="2" borderId="28" xfId="0" applyFont="1" applyFill="1" applyBorder="1"/>
    <xf numFmtId="0" fontId="1" fillId="2" borderId="41" xfId="0" applyFont="1" applyFill="1" applyBorder="1"/>
    <xf numFmtId="0" fontId="1" fillId="2" borderId="29" xfId="0" applyFont="1" applyFill="1" applyBorder="1"/>
    <xf numFmtId="0" fontId="3" fillId="4" borderId="30" xfId="0" applyFont="1" applyFill="1" applyBorder="1"/>
    <xf numFmtId="0" fontId="4" fillId="4" borderId="31" xfId="0" applyFont="1" applyFill="1" applyBorder="1"/>
    <xf numFmtId="0" fontId="2" fillId="0" borderId="31" xfId="0" applyFont="1" applyBorder="1"/>
    <xf numFmtId="0" fontId="3" fillId="5" borderId="32" xfId="0" applyFont="1" applyFill="1" applyBorder="1"/>
    <xf numFmtId="0" fontId="3" fillId="5" borderId="42" xfId="0" applyFont="1" applyFill="1" applyBorder="1"/>
    <xf numFmtId="0" fontId="0" fillId="5" borderId="43" xfId="0" applyFill="1" applyBorder="1"/>
    <xf numFmtId="2" fontId="0" fillId="4" borderId="30" xfId="0" applyNumberFormat="1" applyFill="1" applyBorder="1"/>
    <xf numFmtId="0" fontId="3" fillId="4" borderId="27" xfId="0" applyFont="1" applyFill="1" applyBorder="1"/>
    <xf numFmtId="0" fontId="0" fillId="0" borderId="44" xfId="0" applyBorder="1"/>
    <xf numFmtId="0" fontId="3" fillId="5" borderId="37" xfId="0" applyFont="1" applyFill="1" applyBorder="1"/>
    <xf numFmtId="0" fontId="0" fillId="5" borderId="45" xfId="0" applyFill="1" applyBorder="1"/>
    <xf numFmtId="0" fontId="0" fillId="7" borderId="22" xfId="0" applyFill="1" applyBorder="1"/>
    <xf numFmtId="0" fontId="4" fillId="4" borderId="45" xfId="0" applyFont="1" applyFill="1" applyBorder="1"/>
    <xf numFmtId="0" fontId="0" fillId="0" borderId="46" xfId="0" applyBorder="1"/>
    <xf numFmtId="0" fontId="2" fillId="0" borderId="40" xfId="0" applyFont="1" applyBorder="1"/>
    <xf numFmtId="0" fontId="2" fillId="7" borderId="22" xfId="0" applyFont="1" applyFill="1" applyBorder="1"/>
    <xf numFmtId="0" fontId="10" fillId="4" borderId="22" xfId="0" applyFont="1" applyFill="1" applyBorder="1"/>
    <xf numFmtId="0" fontId="3" fillId="8" borderId="22" xfId="0" applyFont="1" applyFill="1" applyBorder="1"/>
    <xf numFmtId="0" fontId="0" fillId="8" borderId="22" xfId="0" applyFill="1" applyBorder="1"/>
    <xf numFmtId="0" fontId="0" fillId="8" borderId="38" xfId="0" applyFill="1" applyBorder="1"/>
    <xf numFmtId="0" fontId="2" fillId="8" borderId="39" xfId="0" applyFont="1" applyFill="1" applyBorder="1"/>
    <xf numFmtId="2" fontId="0" fillId="5" borderId="37" xfId="0" applyNumberFormat="1" applyFill="1" applyBorder="1"/>
    <xf numFmtId="0" fontId="0" fillId="9" borderId="26" xfId="0" applyFill="1" applyBorder="1"/>
    <xf numFmtId="0" fontId="0" fillId="9" borderId="23" xfId="0" applyFill="1" applyBorder="1"/>
    <xf numFmtId="0" fontId="0" fillId="9" borderId="40" xfId="0" applyFill="1" applyBorder="1"/>
    <xf numFmtId="0" fontId="0" fillId="9" borderId="22" xfId="0" applyFill="1" applyBorder="1"/>
    <xf numFmtId="4" fontId="0" fillId="9" borderId="37" xfId="0" applyNumberFormat="1" applyFill="1" applyBorder="1"/>
    <xf numFmtId="0" fontId="0" fillId="9" borderId="39" xfId="0" applyFill="1" applyBorder="1"/>
    <xf numFmtId="0" fontId="0" fillId="9" borderId="38" xfId="0" applyFill="1" applyBorder="1"/>
    <xf numFmtId="0" fontId="0" fillId="0" borderId="27" xfId="0" applyBorder="1"/>
    <xf numFmtId="0" fontId="0" fillId="0" borderId="29" xfId="0" applyBorder="1"/>
    <xf numFmtId="3" fontId="0" fillId="0" borderId="30" xfId="0" applyNumberFormat="1" applyBorder="1"/>
    <xf numFmtId="4" fontId="0" fillId="0" borderId="30" xfId="0" applyNumberFormat="1" applyBorder="1"/>
    <xf numFmtId="0" fontId="0" fillId="0" borderId="0" xfId="0" applyAlignment="1">
      <alignment horizontal="right"/>
    </xf>
    <xf numFmtId="0" fontId="3" fillId="4" borderId="23" xfId="0" applyFont="1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10" borderId="28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31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0" borderId="30" xfId="0" applyBorder="1" applyAlignment="1">
      <alignment wrapText="1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3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5FCD-2064-9F4C-BF41-446889C6E8B1}">
  <dimension ref="A1:M19"/>
  <sheetViews>
    <sheetView workbookViewId="0">
      <selection activeCell="D26" sqref="D26"/>
    </sheetView>
  </sheetViews>
  <sheetFormatPr baseColWidth="10" defaultRowHeight="16" x14ac:dyDescent="0.2"/>
  <cols>
    <col min="1" max="1" width="34.5" customWidth="1"/>
  </cols>
  <sheetData>
    <row r="1" spans="1:13" ht="22" thickBot="1" x14ac:dyDescent="0.3">
      <c r="A1" s="105" t="s">
        <v>30</v>
      </c>
      <c r="B1" s="60">
        <v>2020</v>
      </c>
      <c r="C1" s="60">
        <v>2021</v>
      </c>
      <c r="D1" s="60">
        <v>2022</v>
      </c>
      <c r="E1" s="60">
        <v>2023</v>
      </c>
      <c r="F1" s="60"/>
      <c r="G1" s="86"/>
      <c r="H1" s="86"/>
      <c r="I1" s="87"/>
      <c r="J1" s="86"/>
      <c r="K1" s="86"/>
      <c r="L1" s="86"/>
      <c r="M1" s="88"/>
    </row>
    <row r="2" spans="1:13" x14ac:dyDescent="0.2">
      <c r="A2" s="89" t="s">
        <v>9</v>
      </c>
      <c r="B2" s="123" t="s">
        <v>61</v>
      </c>
      <c r="C2" s="123" t="s">
        <v>61</v>
      </c>
      <c r="D2" s="123" t="s">
        <v>61</v>
      </c>
      <c r="E2" s="128" t="s">
        <v>60</v>
      </c>
      <c r="F2" s="54"/>
      <c r="G2" s="3"/>
      <c r="H2" s="3"/>
      <c r="I2" s="3"/>
      <c r="J2" s="3"/>
      <c r="K2" s="3"/>
      <c r="L2" s="3"/>
      <c r="M2" s="90"/>
    </row>
    <row r="3" spans="1:13" x14ac:dyDescent="0.2">
      <c r="A3" s="65" t="s">
        <v>64</v>
      </c>
      <c r="B3" s="55">
        <v>3333.33</v>
      </c>
      <c r="C3" s="55">
        <v>40000</v>
      </c>
      <c r="D3" s="55">
        <v>40000</v>
      </c>
      <c r="E3" s="55">
        <v>40000</v>
      </c>
      <c r="F3" s="55"/>
      <c r="H3" s="6"/>
      <c r="K3" s="6"/>
      <c r="M3" s="91"/>
    </row>
    <row r="4" spans="1:13" x14ac:dyDescent="0.2">
      <c r="A4" s="65" t="s">
        <v>63</v>
      </c>
      <c r="B4" s="55"/>
      <c r="C4" s="55"/>
      <c r="D4" s="55">
        <v>6933.2</v>
      </c>
      <c r="E4" s="55">
        <v>20000</v>
      </c>
      <c r="F4" s="55"/>
      <c r="K4" s="6"/>
      <c r="M4" s="91"/>
    </row>
    <row r="5" spans="1:13" ht="17" thickBot="1" x14ac:dyDescent="0.25">
      <c r="A5" s="65" t="s">
        <v>65</v>
      </c>
      <c r="B5" s="55">
        <v>5000</v>
      </c>
      <c r="C5" s="55">
        <v>5000</v>
      </c>
      <c r="D5" s="55">
        <v>5000</v>
      </c>
      <c r="E5" s="55">
        <v>5000</v>
      </c>
      <c r="F5" s="55"/>
      <c r="K5" s="6"/>
      <c r="M5" s="91"/>
    </row>
    <row r="6" spans="1:13" ht="17" thickBot="1" x14ac:dyDescent="0.25">
      <c r="A6" s="92" t="s">
        <v>31</v>
      </c>
      <c r="B6" s="58">
        <v>8333.33</v>
      </c>
      <c r="C6" s="58">
        <v>45000</v>
      </c>
      <c r="D6" s="58">
        <f>SUM(D3:D5)</f>
        <v>51933.2</v>
      </c>
      <c r="E6" s="81">
        <f>SUM(E3:E5)</f>
        <v>65000</v>
      </c>
      <c r="F6" s="81"/>
      <c r="G6" s="20"/>
      <c r="H6" s="20"/>
      <c r="I6" s="20"/>
      <c r="J6" s="20"/>
      <c r="K6" s="20"/>
      <c r="L6" s="20"/>
      <c r="M6" s="69"/>
    </row>
    <row r="7" spans="1:13" x14ac:dyDescent="0.2">
      <c r="A7" s="89" t="s">
        <v>25</v>
      </c>
      <c r="B7" s="54"/>
      <c r="C7" s="101"/>
      <c r="D7" s="54"/>
      <c r="E7" s="54"/>
      <c r="F7" s="54"/>
      <c r="G7" s="3"/>
      <c r="H7" s="3"/>
      <c r="I7" s="3"/>
      <c r="J7" s="3"/>
      <c r="K7" s="3"/>
      <c r="L7" s="3"/>
      <c r="M7" s="90"/>
    </row>
    <row r="8" spans="1:13" x14ac:dyDescent="0.2">
      <c r="A8" s="65" t="s">
        <v>68</v>
      </c>
      <c r="B8" s="55"/>
      <c r="C8" s="55">
        <v>347.29</v>
      </c>
      <c r="D8" s="55">
        <v>482.95</v>
      </c>
      <c r="E8" s="57"/>
      <c r="F8" s="55"/>
      <c r="M8" s="66"/>
    </row>
    <row r="9" spans="1:13" x14ac:dyDescent="0.2">
      <c r="A9" s="65" t="s">
        <v>66</v>
      </c>
      <c r="B9" s="55"/>
      <c r="C9" s="55">
        <v>2720.41</v>
      </c>
      <c r="D9" s="55">
        <v>2720.39</v>
      </c>
      <c r="E9" s="57"/>
      <c r="F9" s="55"/>
      <c r="M9" s="66"/>
    </row>
    <row r="10" spans="1:13" ht="33" customHeight="1" x14ac:dyDescent="0.2">
      <c r="A10" s="129" t="s">
        <v>23</v>
      </c>
      <c r="B10" s="55"/>
      <c r="C10" s="55">
        <v>2382.69</v>
      </c>
      <c r="D10" s="55">
        <v>0</v>
      </c>
      <c r="E10" s="57"/>
      <c r="F10" s="55"/>
      <c r="M10" s="66"/>
    </row>
    <row r="11" spans="1:13" ht="17" thickBot="1" x14ac:dyDescent="0.25">
      <c r="A11" s="65" t="s">
        <v>33</v>
      </c>
      <c r="B11" s="55"/>
      <c r="C11" s="55">
        <v>2000</v>
      </c>
      <c r="D11" s="55">
        <v>0</v>
      </c>
      <c r="E11" s="57"/>
      <c r="F11" s="55"/>
      <c r="M11" s="66"/>
    </row>
    <row r="12" spans="1:13" ht="17" thickBot="1" x14ac:dyDescent="0.25">
      <c r="A12" s="93" t="s">
        <v>31</v>
      </c>
      <c r="B12" s="99">
        <v>0</v>
      </c>
      <c r="C12" s="99">
        <f ca="1">SUM(C8:C12)</f>
        <v>7450.3899999999994</v>
      </c>
      <c r="D12" s="99">
        <f ca="1">+SUM(D8:D12)</f>
        <v>3173.35</v>
      </c>
      <c r="E12" s="81"/>
      <c r="F12" s="81"/>
      <c r="G12" s="82"/>
      <c r="H12" s="82"/>
      <c r="I12" s="82"/>
      <c r="J12" s="82"/>
      <c r="K12" s="82"/>
      <c r="L12" s="82"/>
      <c r="M12" s="94"/>
    </row>
    <row r="13" spans="1:13" x14ac:dyDescent="0.2">
      <c r="A13" s="96" t="s">
        <v>57</v>
      </c>
      <c r="B13" s="61"/>
      <c r="C13" s="61"/>
      <c r="D13" s="61"/>
      <c r="E13" s="61"/>
      <c r="F13" s="61"/>
      <c r="G13" s="63"/>
      <c r="H13" s="63"/>
      <c r="I13" s="63"/>
      <c r="J13" s="63"/>
      <c r="K13" s="63"/>
      <c r="L13" s="63"/>
      <c r="M13" s="83"/>
    </row>
    <row r="14" spans="1:13" x14ac:dyDescent="0.2">
      <c r="A14" s="65" t="s">
        <v>45</v>
      </c>
      <c r="B14" s="55"/>
      <c r="C14" s="55"/>
      <c r="D14" s="55">
        <v>658.1</v>
      </c>
      <c r="E14" s="57"/>
      <c r="F14" s="55"/>
      <c r="M14" s="66"/>
    </row>
    <row r="15" spans="1:13" x14ac:dyDescent="0.2">
      <c r="A15" s="65" t="s">
        <v>71</v>
      </c>
      <c r="B15" s="55"/>
      <c r="C15" s="55"/>
      <c r="D15" s="55">
        <v>908.39</v>
      </c>
      <c r="E15" s="57"/>
      <c r="F15" s="55"/>
      <c r="M15" s="66"/>
    </row>
    <row r="16" spans="1:13" x14ac:dyDescent="0.2">
      <c r="A16" s="65" t="s">
        <v>58</v>
      </c>
      <c r="B16" s="55"/>
      <c r="C16" s="55"/>
      <c r="D16" s="55">
        <v>511.48</v>
      </c>
      <c r="E16" s="57"/>
      <c r="F16" s="55"/>
      <c r="M16" s="66"/>
    </row>
    <row r="17" spans="1:13" ht="17" thickBot="1" x14ac:dyDescent="0.25">
      <c r="A17" s="97" t="s">
        <v>59</v>
      </c>
      <c r="B17" s="80"/>
      <c r="C17" s="80"/>
      <c r="D17" s="80">
        <v>160.76</v>
      </c>
      <c r="E17" s="103"/>
      <c r="F17" s="80"/>
      <c r="G17" s="70"/>
      <c r="H17" s="70"/>
      <c r="I17" s="70"/>
      <c r="J17" s="70"/>
      <c r="K17" s="70"/>
      <c r="L17" s="70"/>
      <c r="M17" s="71"/>
    </row>
    <row r="18" spans="1:13" ht="17" thickBot="1" x14ac:dyDescent="0.25">
      <c r="A18" s="98" t="s">
        <v>31</v>
      </c>
      <c r="B18" s="100">
        <v>0</v>
      </c>
      <c r="C18" s="100">
        <v>0</v>
      </c>
      <c r="D18" s="100">
        <f>SUM(D14:D17)</f>
        <v>2238.7300000000005</v>
      </c>
      <c r="E18" s="104"/>
      <c r="F18" s="100"/>
      <c r="G18" s="84"/>
      <c r="H18" s="84"/>
      <c r="I18" s="84"/>
      <c r="J18" s="84"/>
      <c r="K18" s="84"/>
      <c r="L18" s="84"/>
      <c r="M18" s="85"/>
    </row>
    <row r="19" spans="1:13" ht="17" thickBot="1" x14ac:dyDescent="0.25">
      <c r="A19" s="106" t="s">
        <v>67</v>
      </c>
      <c r="B19" s="107">
        <v>8333.33</v>
      </c>
      <c r="C19" s="107">
        <f ca="1">SUM(C6+C12+C18)</f>
        <v>52450.39</v>
      </c>
      <c r="D19" s="107">
        <f ca="1">SUM(D6+D12+D18)</f>
        <v>56436.889999999992</v>
      </c>
      <c r="E19" s="107"/>
      <c r="F19" s="107"/>
      <c r="G19" s="108"/>
      <c r="H19" s="108"/>
      <c r="I19" s="108"/>
      <c r="J19" s="108"/>
      <c r="K19" s="108"/>
      <c r="L19" s="108"/>
      <c r="M19" s="10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6CB96-6270-5C4C-AAC7-8038F16971CD}">
  <dimension ref="A1:S74"/>
  <sheetViews>
    <sheetView tabSelected="1" topLeftCell="A34" zoomScale="80" zoomScaleNormal="80" workbookViewId="0">
      <selection activeCell="G75" sqref="G75"/>
    </sheetView>
  </sheetViews>
  <sheetFormatPr baseColWidth="10" defaultRowHeight="16" x14ac:dyDescent="0.2"/>
  <cols>
    <col min="1" max="1" width="46.83203125" customWidth="1"/>
  </cols>
  <sheetData>
    <row r="1" spans="1:17" ht="22" thickBot="1" x14ac:dyDescent="0.3">
      <c r="A1" s="18" t="s">
        <v>10</v>
      </c>
      <c r="B1" s="13" t="s">
        <v>12</v>
      </c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12" t="s">
        <v>6</v>
      </c>
      <c r="J1" s="7" t="s">
        <v>7</v>
      </c>
      <c r="K1" s="12" t="s">
        <v>13</v>
      </c>
      <c r="L1" s="7" t="s">
        <v>14</v>
      </c>
      <c r="M1" s="7" t="s">
        <v>15</v>
      </c>
      <c r="N1" s="22" t="s">
        <v>8</v>
      </c>
      <c r="O1" s="26" t="s">
        <v>27</v>
      </c>
      <c r="P1" s="4"/>
      <c r="Q1" s="5"/>
    </row>
    <row r="2" spans="1:17" x14ac:dyDescent="0.2">
      <c r="A2" s="14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6"/>
      <c r="O2" s="2"/>
      <c r="P2" s="2"/>
      <c r="Q2" s="45"/>
    </row>
    <row r="3" spans="1:17" x14ac:dyDescent="0.2">
      <c r="A3" s="15" t="s">
        <v>17</v>
      </c>
      <c r="M3" s="1">
        <v>3333.33</v>
      </c>
      <c r="N3" s="15">
        <v>3333.33</v>
      </c>
      <c r="Q3" s="10"/>
    </row>
    <row r="4" spans="1:17" x14ac:dyDescent="0.2">
      <c r="A4" s="15" t="s">
        <v>28</v>
      </c>
      <c r="I4" s="17" t="s">
        <v>21</v>
      </c>
      <c r="N4" s="15">
        <v>3336</v>
      </c>
      <c r="Q4" s="10"/>
    </row>
    <row r="5" spans="1:17" x14ac:dyDescent="0.2">
      <c r="A5" s="15" t="s">
        <v>29</v>
      </c>
      <c r="M5" s="6">
        <v>1664</v>
      </c>
      <c r="N5" s="15">
        <v>1664</v>
      </c>
      <c r="O5" t="s">
        <v>34</v>
      </c>
      <c r="Q5" s="10"/>
    </row>
    <row r="6" spans="1:17" x14ac:dyDescent="0.2">
      <c r="A6" s="40" t="s">
        <v>31</v>
      </c>
      <c r="B6" s="37"/>
      <c r="C6" s="37"/>
      <c r="D6" s="37"/>
      <c r="E6" s="37"/>
      <c r="F6" s="37"/>
      <c r="G6" s="37"/>
      <c r="H6" s="37"/>
      <c r="I6" s="38" t="s">
        <v>21</v>
      </c>
      <c r="J6" s="37"/>
      <c r="K6" s="37"/>
      <c r="L6" s="37"/>
      <c r="M6" s="39">
        <v>4997.33</v>
      </c>
      <c r="N6" s="40">
        <v>8333.33</v>
      </c>
      <c r="O6" s="37"/>
      <c r="P6" s="37"/>
      <c r="Q6" s="46"/>
    </row>
    <row r="7" spans="1:17" x14ac:dyDescent="0.2">
      <c r="A7" s="14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6"/>
      <c r="O7" s="2"/>
      <c r="P7" s="2"/>
      <c r="Q7" s="11"/>
    </row>
    <row r="8" spans="1:17" x14ac:dyDescent="0.2">
      <c r="A8" s="15" t="s">
        <v>19</v>
      </c>
      <c r="N8" s="15"/>
      <c r="Q8" s="10"/>
    </row>
    <row r="9" spans="1:17" x14ac:dyDescent="0.2">
      <c r="A9" s="15" t="s">
        <v>22</v>
      </c>
      <c r="N9" s="15"/>
      <c r="Q9" s="10"/>
    </row>
    <row r="10" spans="1:17" ht="17" thickBot="1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7"/>
      <c r="O10" s="48"/>
      <c r="P10" s="48"/>
      <c r="Q10" s="49"/>
    </row>
    <row r="12" spans="1:17" ht="17" thickBot="1" x14ac:dyDescent="0.25"/>
    <row r="13" spans="1:17" ht="22" thickBot="1" x14ac:dyDescent="0.3">
      <c r="A13" s="34" t="s">
        <v>11</v>
      </c>
      <c r="B13" s="13" t="s">
        <v>12</v>
      </c>
      <c r="C13" s="7" t="s">
        <v>0</v>
      </c>
      <c r="D13" s="7" t="s">
        <v>1</v>
      </c>
      <c r="E13" s="7" t="s">
        <v>2</v>
      </c>
      <c r="F13" s="7" t="s">
        <v>3</v>
      </c>
      <c r="G13" s="7" t="s">
        <v>4</v>
      </c>
      <c r="H13" s="7" t="s">
        <v>5</v>
      </c>
      <c r="I13" s="7" t="s">
        <v>6</v>
      </c>
      <c r="J13" s="7" t="s">
        <v>7</v>
      </c>
      <c r="K13" s="7" t="s">
        <v>13</v>
      </c>
      <c r="L13" s="7" t="s">
        <v>14</v>
      </c>
      <c r="M13" s="7" t="s">
        <v>15</v>
      </c>
      <c r="N13" s="22" t="s">
        <v>8</v>
      </c>
      <c r="O13" s="28" t="s">
        <v>27</v>
      </c>
      <c r="P13" s="29"/>
      <c r="Q13" s="30"/>
    </row>
    <row r="14" spans="1:17" ht="17" thickBot="1" x14ac:dyDescent="0.25">
      <c r="A14" s="14" t="s">
        <v>26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7"/>
      <c r="O14" s="31"/>
      <c r="P14" s="32"/>
      <c r="Q14" s="33"/>
    </row>
    <row r="15" spans="1:17" x14ac:dyDescent="0.2">
      <c r="A15" s="15" t="s">
        <v>17</v>
      </c>
      <c r="D15">
        <v>9999.99</v>
      </c>
      <c r="G15">
        <v>9999.99</v>
      </c>
      <c r="J15" s="6">
        <v>9999.99</v>
      </c>
      <c r="M15" s="6">
        <v>9999.99</v>
      </c>
      <c r="N15" s="19">
        <v>40000</v>
      </c>
      <c r="Q15" s="10"/>
    </row>
    <row r="16" spans="1:17" x14ac:dyDescent="0.2">
      <c r="A16" s="15" t="s">
        <v>35</v>
      </c>
      <c r="M16" s="6">
        <v>5000</v>
      </c>
      <c r="N16" s="19">
        <v>5000</v>
      </c>
      <c r="Q16" s="10"/>
    </row>
    <row r="17" spans="1:17" x14ac:dyDescent="0.2">
      <c r="A17" s="41" t="s">
        <v>31</v>
      </c>
      <c r="B17" s="41"/>
      <c r="C17" s="42"/>
      <c r="D17" s="42">
        <v>9999.99</v>
      </c>
      <c r="E17" s="42"/>
      <c r="F17" s="42"/>
      <c r="G17" s="42">
        <v>9999.99</v>
      </c>
      <c r="H17" s="42"/>
      <c r="I17" s="42"/>
      <c r="J17" s="43">
        <v>9999.99</v>
      </c>
      <c r="K17" s="42"/>
      <c r="L17" s="42"/>
      <c r="M17" s="43">
        <v>14999.99</v>
      </c>
      <c r="N17" s="44">
        <v>45000</v>
      </c>
      <c r="O17" s="42"/>
      <c r="P17" s="42"/>
      <c r="Q17" s="50"/>
    </row>
    <row r="18" spans="1:17" ht="17" thickBot="1" x14ac:dyDescent="0.25">
      <c r="A18" s="14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4"/>
      <c r="O18" s="2"/>
      <c r="P18" s="2"/>
      <c r="Q18" s="11"/>
    </row>
    <row r="19" spans="1:17" x14ac:dyDescent="0.2">
      <c r="A19" s="15" t="s">
        <v>18</v>
      </c>
      <c r="B19" s="25">
        <v>286.05</v>
      </c>
      <c r="C19" s="8"/>
      <c r="D19" s="8"/>
      <c r="E19" s="8"/>
      <c r="F19" s="8"/>
      <c r="G19" s="8"/>
      <c r="H19" s="8">
        <v>56.16</v>
      </c>
      <c r="I19" s="8"/>
      <c r="J19" s="8"/>
      <c r="K19" s="8"/>
      <c r="L19" s="8"/>
      <c r="M19" s="36"/>
      <c r="N19" s="24">
        <v>342.21</v>
      </c>
      <c r="Q19" s="10"/>
    </row>
    <row r="20" spans="1:17" x14ac:dyDescent="0.2">
      <c r="A20" s="15" t="s">
        <v>23</v>
      </c>
      <c r="B20" s="9"/>
      <c r="F20">
        <v>876.17</v>
      </c>
      <c r="L20">
        <v>1506.52</v>
      </c>
      <c r="M20" s="10"/>
      <c r="N20" s="15">
        <v>2382.69</v>
      </c>
      <c r="Q20" s="10"/>
    </row>
    <row r="21" spans="1:17" x14ac:dyDescent="0.2">
      <c r="A21" s="15" t="s">
        <v>33</v>
      </c>
      <c r="B21" s="9"/>
      <c r="M21" s="23">
        <v>2000</v>
      </c>
      <c r="N21" s="19">
        <v>2000</v>
      </c>
      <c r="Q21" s="10"/>
    </row>
    <row r="22" spans="1:17" x14ac:dyDescent="0.2">
      <c r="A22" s="15" t="s">
        <v>37</v>
      </c>
      <c r="B22" s="9"/>
      <c r="N22" s="19">
        <v>158.15</v>
      </c>
      <c r="Q22" s="10"/>
    </row>
    <row r="23" spans="1:17" x14ac:dyDescent="0.2">
      <c r="A23" s="15" t="s">
        <v>20</v>
      </c>
      <c r="B23" s="9"/>
      <c r="J23">
        <v>2700</v>
      </c>
      <c r="M23" s="10"/>
      <c r="N23" s="15">
        <v>2700</v>
      </c>
      <c r="Q23" s="10"/>
    </row>
    <row r="24" spans="1:17" x14ac:dyDescent="0.2">
      <c r="A24" s="15" t="s">
        <v>24</v>
      </c>
      <c r="B24" s="9"/>
      <c r="F24">
        <v>5.08</v>
      </c>
      <c r="G24">
        <v>20.41</v>
      </c>
      <c r="M24" s="10"/>
      <c r="N24" s="15">
        <v>25.08</v>
      </c>
      <c r="Q24" s="10"/>
    </row>
    <row r="25" spans="1:17" ht="17" thickBo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51">
        <f>SUM(N19:N24)</f>
        <v>7608.1299999999992</v>
      </c>
      <c r="O25" s="48"/>
      <c r="P25" s="48"/>
      <c r="Q25" s="49"/>
    </row>
    <row r="27" spans="1:17" ht="17" thickBot="1" x14ac:dyDescent="0.25"/>
    <row r="28" spans="1:17" ht="22" thickBot="1" x14ac:dyDescent="0.3">
      <c r="A28" s="73" t="s">
        <v>16</v>
      </c>
      <c r="B28" s="13" t="s">
        <v>12</v>
      </c>
      <c r="C28" s="7" t="s">
        <v>0</v>
      </c>
      <c r="D28" s="7" t="s">
        <v>1</v>
      </c>
      <c r="E28" s="7" t="s">
        <v>2</v>
      </c>
      <c r="F28" s="7" t="s">
        <v>3</v>
      </c>
      <c r="G28" s="7" t="s">
        <v>4</v>
      </c>
      <c r="H28" s="7" t="s">
        <v>5</v>
      </c>
      <c r="I28" s="12" t="s">
        <v>6</v>
      </c>
      <c r="J28" s="7" t="s">
        <v>7</v>
      </c>
      <c r="K28" s="12" t="s">
        <v>13</v>
      </c>
      <c r="L28" s="7" t="s">
        <v>14</v>
      </c>
      <c r="M28" s="7" t="s">
        <v>15</v>
      </c>
      <c r="N28" s="60" t="s">
        <v>8</v>
      </c>
      <c r="O28" s="29" t="s">
        <v>27</v>
      </c>
      <c r="P28" s="29"/>
      <c r="Q28" s="30"/>
    </row>
    <row r="29" spans="1:17" x14ac:dyDescent="0.2">
      <c r="A29" s="74" t="s">
        <v>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61"/>
      <c r="O29" s="62"/>
      <c r="P29" s="63"/>
      <c r="Q29" s="64"/>
    </row>
    <row r="30" spans="1:17" x14ac:dyDescent="0.2">
      <c r="A30" s="55" t="s">
        <v>17</v>
      </c>
      <c r="D30">
        <v>9999.99</v>
      </c>
      <c r="G30">
        <v>9999.99</v>
      </c>
      <c r="J30">
        <v>9999.99</v>
      </c>
      <c r="M30">
        <v>9999.99</v>
      </c>
      <c r="N30" s="55">
        <v>40000</v>
      </c>
      <c r="O30" s="65"/>
      <c r="Q30" s="66"/>
    </row>
    <row r="31" spans="1:17" x14ac:dyDescent="0.2">
      <c r="A31" s="55" t="s">
        <v>29</v>
      </c>
      <c r="M31">
        <v>5000</v>
      </c>
      <c r="N31" s="55">
        <v>5000</v>
      </c>
      <c r="O31" s="65"/>
      <c r="Q31" s="66"/>
    </row>
    <row r="32" spans="1:17" x14ac:dyDescent="0.2">
      <c r="A32" s="55" t="s">
        <v>32</v>
      </c>
      <c r="F32">
        <v>866.65</v>
      </c>
      <c r="G32">
        <v>866.65</v>
      </c>
      <c r="H32">
        <v>866.65</v>
      </c>
      <c r="I32">
        <v>866.65</v>
      </c>
      <c r="J32">
        <v>866.65</v>
      </c>
      <c r="K32">
        <v>866.65</v>
      </c>
      <c r="L32">
        <v>866.65</v>
      </c>
      <c r="M32">
        <v>866.65</v>
      </c>
      <c r="N32">
        <v>6933.2</v>
      </c>
      <c r="O32" s="55">
        <v>20000</v>
      </c>
      <c r="P32" s="72"/>
      <c r="Q32" s="66"/>
    </row>
    <row r="33" spans="1:19" x14ac:dyDescent="0.2">
      <c r="A33" s="75" t="s">
        <v>25</v>
      </c>
      <c r="B33" s="3"/>
      <c r="C33" s="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56">
        <v>65000</v>
      </c>
      <c r="O33" s="67"/>
      <c r="P33" s="3"/>
      <c r="Q33" s="68"/>
    </row>
    <row r="34" spans="1:19" x14ac:dyDescent="0.2">
      <c r="A34" s="55" t="s">
        <v>18</v>
      </c>
      <c r="B34" s="52">
        <v>38.9</v>
      </c>
      <c r="C34">
        <v>30.64</v>
      </c>
      <c r="D34" s="52">
        <v>27.9</v>
      </c>
      <c r="E34">
        <v>30.03</v>
      </c>
      <c r="F34">
        <v>30.08</v>
      </c>
      <c r="G34">
        <v>32.119999999999997</v>
      </c>
      <c r="H34">
        <v>23.18</v>
      </c>
      <c r="I34">
        <v>27.97</v>
      </c>
      <c r="J34">
        <v>27.97</v>
      </c>
      <c r="K34">
        <v>28.24</v>
      </c>
      <c r="L34">
        <v>27.97</v>
      </c>
      <c r="M34">
        <v>27.97</v>
      </c>
      <c r="N34" s="59">
        <f>SUM(B34:M34)</f>
        <v>352.97</v>
      </c>
      <c r="O34" s="65"/>
      <c r="Q34" s="66"/>
    </row>
    <row r="35" spans="1:19" x14ac:dyDescent="0.2">
      <c r="A35" s="55" t="s">
        <v>37</v>
      </c>
      <c r="B35" s="10">
        <v>158.15</v>
      </c>
      <c r="M35">
        <v>158.15</v>
      </c>
      <c r="N35" s="55">
        <v>316.3</v>
      </c>
      <c r="O35" s="65"/>
      <c r="Q35" s="66"/>
    </row>
    <row r="36" spans="1:19" x14ac:dyDescent="0.2">
      <c r="A36" s="55" t="s">
        <v>38</v>
      </c>
      <c r="H36">
        <v>650</v>
      </c>
      <c r="N36" s="55">
        <v>650</v>
      </c>
      <c r="O36" s="65"/>
      <c r="Q36" s="66"/>
    </row>
    <row r="37" spans="1:19" x14ac:dyDescent="0.2">
      <c r="A37" s="55" t="s">
        <v>40</v>
      </c>
      <c r="D37" s="53"/>
      <c r="M37">
        <v>20.39</v>
      </c>
      <c r="N37" s="55"/>
      <c r="O37" s="65"/>
      <c r="Q37" s="66"/>
    </row>
    <row r="38" spans="1:19" x14ac:dyDescent="0.2">
      <c r="A38" s="55" t="s">
        <v>69</v>
      </c>
      <c r="D38" s="122">
        <v>29.99</v>
      </c>
      <c r="N38" s="55">
        <v>29.99</v>
      </c>
      <c r="O38" s="65"/>
      <c r="Q38" s="66"/>
    </row>
    <row r="39" spans="1:19" x14ac:dyDescent="0.2">
      <c r="A39" s="55" t="s">
        <v>36</v>
      </c>
      <c r="D39">
        <v>99.99</v>
      </c>
      <c r="N39" s="55">
        <v>99.99</v>
      </c>
      <c r="O39" s="65"/>
      <c r="Q39" s="66"/>
    </row>
    <row r="40" spans="1:19" x14ac:dyDescent="0.2">
      <c r="A40" s="55" t="s">
        <v>39</v>
      </c>
      <c r="F40">
        <v>2700</v>
      </c>
      <c r="N40" s="55">
        <v>2700</v>
      </c>
      <c r="O40" s="65"/>
      <c r="Q40" s="66"/>
    </row>
    <row r="41" spans="1:19" ht="17" thickBot="1" x14ac:dyDescent="0.25">
      <c r="A41" s="75" t="s">
        <v>41</v>
      </c>
      <c r="B41" s="3"/>
      <c r="C41" s="3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78">
        <f>SUM(N34:N40)</f>
        <v>4149.25</v>
      </c>
      <c r="O41" s="67"/>
      <c r="P41" s="3"/>
      <c r="Q41" s="68"/>
    </row>
    <row r="42" spans="1:19" ht="17" thickBot="1" x14ac:dyDescent="0.25">
      <c r="A42" s="55" t="s">
        <v>42</v>
      </c>
      <c r="M42">
        <v>658.1</v>
      </c>
      <c r="N42" s="55">
        <v>658.1</v>
      </c>
      <c r="O42" s="130" t="s">
        <v>55</v>
      </c>
      <c r="P42" s="131"/>
      <c r="Q42" s="131"/>
      <c r="R42" s="131"/>
      <c r="S42" s="132"/>
    </row>
    <row r="43" spans="1:19" ht="17" thickBot="1" x14ac:dyDescent="0.25">
      <c r="A43" s="55" t="s">
        <v>62</v>
      </c>
      <c r="N43" s="65"/>
      <c r="O43" s="124"/>
      <c r="P43" s="125"/>
      <c r="Q43" s="125"/>
      <c r="R43" s="126"/>
      <c r="S43" s="127"/>
    </row>
    <row r="44" spans="1:19" x14ac:dyDescent="0.2">
      <c r="A44" s="55" t="s">
        <v>49</v>
      </c>
      <c r="M44">
        <v>300.14</v>
      </c>
      <c r="N44" s="65">
        <v>300.14</v>
      </c>
      <c r="O44" s="111" t="s">
        <v>46</v>
      </c>
      <c r="P44" s="118">
        <v>2620</v>
      </c>
      <c r="Q44" s="119" t="s">
        <v>43</v>
      </c>
      <c r="R44">
        <v>140.19999999999999</v>
      </c>
      <c r="S44" s="66" t="s">
        <v>44</v>
      </c>
    </row>
    <row r="45" spans="1:19" x14ac:dyDescent="0.2">
      <c r="A45" s="55" t="s">
        <v>50</v>
      </c>
      <c r="M45">
        <v>211.34</v>
      </c>
      <c r="N45" s="65">
        <v>211.34</v>
      </c>
      <c r="O45" s="112"/>
      <c r="P45" s="120">
        <v>1310</v>
      </c>
      <c r="Q45" s="66" t="s">
        <v>43</v>
      </c>
      <c r="R45">
        <v>70.59</v>
      </c>
      <c r="S45" s="66" t="s">
        <v>44</v>
      </c>
    </row>
    <row r="46" spans="1:19" x14ac:dyDescent="0.2">
      <c r="A46" s="55" t="s">
        <v>51</v>
      </c>
      <c r="M46">
        <v>160.76</v>
      </c>
      <c r="N46" s="65">
        <v>160.76</v>
      </c>
      <c r="O46" s="112" t="s">
        <v>47</v>
      </c>
      <c r="P46" s="65">
        <v>3263.71</v>
      </c>
      <c r="Q46" s="66" t="s">
        <v>43</v>
      </c>
      <c r="R46">
        <v>174.67</v>
      </c>
      <c r="S46" s="66" t="s">
        <v>44</v>
      </c>
    </row>
    <row r="47" spans="1:19" ht="17" thickBot="1" x14ac:dyDescent="0.25">
      <c r="A47" s="75" t="s">
        <v>52</v>
      </c>
      <c r="B47" s="3"/>
      <c r="C47" s="3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95">
        <f>SUM(N40:N46)</f>
        <v>8179.5900000000011</v>
      </c>
      <c r="O47" s="112"/>
      <c r="P47" s="65">
        <v>3263.71</v>
      </c>
      <c r="Q47" s="66" t="s">
        <v>43</v>
      </c>
      <c r="R47">
        <v>174.67</v>
      </c>
      <c r="S47" s="66" t="s">
        <v>44</v>
      </c>
    </row>
    <row r="48" spans="1:19" ht="17" thickBot="1" x14ac:dyDescent="0.25">
      <c r="A48" s="79" t="s">
        <v>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110">
        <f>N33+N41+N47</f>
        <v>77328.84</v>
      </c>
      <c r="O48" s="112" t="s">
        <v>48</v>
      </c>
      <c r="P48" s="121">
        <v>25474</v>
      </c>
      <c r="Q48" s="66" t="s">
        <v>43</v>
      </c>
      <c r="R48" s="122" t="s">
        <v>54</v>
      </c>
      <c r="S48" s="66" t="s">
        <v>44</v>
      </c>
    </row>
    <row r="49" spans="1:19" ht="17" thickBot="1" x14ac:dyDescent="0.25">
      <c r="A49" s="1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O49" s="113" t="s">
        <v>53</v>
      </c>
      <c r="P49" s="65">
        <v>1828.35</v>
      </c>
      <c r="Q49" s="66" t="s">
        <v>43</v>
      </c>
      <c r="R49">
        <v>97.97</v>
      </c>
      <c r="S49" s="66" t="s">
        <v>44</v>
      </c>
    </row>
    <row r="50" spans="1:19" ht="17" thickBot="1" x14ac:dyDescent="0.25">
      <c r="O50" s="114"/>
      <c r="P50" s="115">
        <v>35759.769999999997</v>
      </c>
      <c r="Q50" s="116" t="s">
        <v>43</v>
      </c>
      <c r="R50" s="117">
        <v>658.1</v>
      </c>
      <c r="S50" s="116" t="s">
        <v>44</v>
      </c>
    </row>
    <row r="51" spans="1:19" ht="22" thickBot="1" x14ac:dyDescent="0.3">
      <c r="A51" s="105" t="s">
        <v>30</v>
      </c>
      <c r="B51" s="60">
        <v>2020</v>
      </c>
      <c r="C51" s="60">
        <v>2021</v>
      </c>
      <c r="D51" s="60">
        <v>2022</v>
      </c>
      <c r="E51" s="60">
        <v>2023</v>
      </c>
      <c r="F51" s="60"/>
      <c r="G51" s="86"/>
      <c r="H51" s="86"/>
      <c r="I51" s="87"/>
      <c r="J51" s="86"/>
      <c r="K51" s="86"/>
      <c r="L51" s="86"/>
      <c r="M51" s="88"/>
    </row>
    <row r="52" spans="1:19" x14ac:dyDescent="0.2">
      <c r="A52" s="89" t="s">
        <v>9</v>
      </c>
      <c r="B52" s="123" t="s">
        <v>61</v>
      </c>
      <c r="C52" s="123" t="s">
        <v>61</v>
      </c>
      <c r="D52" s="123" t="s">
        <v>61</v>
      </c>
      <c r="E52" s="128" t="s">
        <v>60</v>
      </c>
      <c r="F52" s="54"/>
      <c r="G52" s="3"/>
      <c r="H52" s="3"/>
      <c r="I52" s="3"/>
      <c r="J52" s="3"/>
      <c r="K52" s="3"/>
      <c r="L52" s="3"/>
      <c r="M52" s="90"/>
    </row>
    <row r="53" spans="1:19" x14ac:dyDescent="0.2">
      <c r="A53" s="65" t="s">
        <v>17</v>
      </c>
      <c r="B53" s="55">
        <v>3333.33</v>
      </c>
      <c r="C53" s="55">
        <v>40000</v>
      </c>
      <c r="D53" s="55">
        <v>40000</v>
      </c>
      <c r="E53" s="55">
        <v>40000</v>
      </c>
      <c r="F53" s="55"/>
      <c r="H53" s="6"/>
      <c r="K53" s="6"/>
      <c r="M53" s="91"/>
    </row>
    <row r="54" spans="1:19" x14ac:dyDescent="0.2">
      <c r="A54" s="65" t="s">
        <v>32</v>
      </c>
      <c r="B54" s="55"/>
      <c r="C54" s="55"/>
      <c r="D54" s="55">
        <v>6933.2</v>
      </c>
      <c r="E54" s="55">
        <v>20000</v>
      </c>
      <c r="F54" s="55"/>
      <c r="K54" s="6"/>
      <c r="M54" s="91"/>
    </row>
    <row r="55" spans="1:19" x14ac:dyDescent="0.2">
      <c r="A55" s="65" t="s">
        <v>28</v>
      </c>
      <c r="B55" s="55">
        <v>3336</v>
      </c>
      <c r="C55" s="55">
        <v>0</v>
      </c>
      <c r="D55" s="55">
        <v>0</v>
      </c>
      <c r="E55" s="55">
        <v>0</v>
      </c>
      <c r="F55" s="55"/>
      <c r="K55" s="6"/>
      <c r="M55" s="91"/>
    </row>
    <row r="56" spans="1:19" ht="17" thickBot="1" x14ac:dyDescent="0.25">
      <c r="A56" s="65" t="s">
        <v>29</v>
      </c>
      <c r="B56" s="55">
        <v>1664</v>
      </c>
      <c r="C56" s="55">
        <v>5000</v>
      </c>
      <c r="D56" s="55">
        <v>5000</v>
      </c>
      <c r="E56" s="55">
        <v>5000</v>
      </c>
      <c r="F56" s="55"/>
      <c r="K56" s="6"/>
      <c r="M56" s="91"/>
    </row>
    <row r="57" spans="1:19" ht="17" thickBot="1" x14ac:dyDescent="0.25">
      <c r="A57" s="92" t="s">
        <v>31</v>
      </c>
      <c r="B57" s="58">
        <v>8333.33</v>
      </c>
      <c r="C57" s="58">
        <v>45000</v>
      </c>
      <c r="D57" s="58">
        <f>SUM(D53:D56)</f>
        <v>51933.2</v>
      </c>
      <c r="E57" s="81">
        <f>SUM(E53:E56)</f>
        <v>65000</v>
      </c>
      <c r="F57" s="81"/>
      <c r="G57" s="20"/>
      <c r="H57" s="20"/>
      <c r="I57" s="20"/>
      <c r="J57" s="20"/>
      <c r="K57" s="20"/>
      <c r="L57" s="20"/>
      <c r="M57" s="69"/>
    </row>
    <row r="58" spans="1:19" x14ac:dyDescent="0.2">
      <c r="A58" s="89" t="s">
        <v>25</v>
      </c>
      <c r="B58" s="54"/>
      <c r="C58" s="101"/>
      <c r="D58" s="54"/>
      <c r="E58" s="54"/>
      <c r="F58" s="54"/>
      <c r="G58" s="3"/>
      <c r="H58" s="3"/>
      <c r="I58" s="3"/>
      <c r="J58" s="3"/>
      <c r="K58" s="3"/>
      <c r="L58" s="3"/>
      <c r="M58" s="90"/>
    </row>
    <row r="59" spans="1:19" x14ac:dyDescent="0.2">
      <c r="A59" s="65" t="s">
        <v>18</v>
      </c>
      <c r="B59" s="55"/>
      <c r="C59" s="55">
        <v>342.21</v>
      </c>
      <c r="D59" s="55">
        <v>352.97</v>
      </c>
      <c r="E59" s="57"/>
      <c r="F59" s="55"/>
      <c r="M59" s="66"/>
    </row>
    <row r="60" spans="1:19" x14ac:dyDescent="0.2">
      <c r="A60" s="65" t="s">
        <v>23</v>
      </c>
      <c r="B60" s="55"/>
      <c r="C60" s="55">
        <v>2382.69</v>
      </c>
      <c r="D60" s="55">
        <v>0</v>
      </c>
      <c r="E60" s="57"/>
      <c r="F60" s="55"/>
      <c r="M60" s="66"/>
    </row>
    <row r="61" spans="1:19" x14ac:dyDescent="0.2">
      <c r="A61" s="65" t="s">
        <v>70</v>
      </c>
      <c r="B61" s="55"/>
      <c r="C61" s="55"/>
      <c r="D61" s="55">
        <v>29.99</v>
      </c>
      <c r="E61" s="57"/>
      <c r="F61" s="55"/>
      <c r="M61" s="66"/>
    </row>
    <row r="62" spans="1:19" x14ac:dyDescent="0.2">
      <c r="A62" s="65" t="s">
        <v>33</v>
      </c>
      <c r="B62" s="55"/>
      <c r="C62" s="55">
        <v>2000</v>
      </c>
      <c r="D62" s="55">
        <v>0</v>
      </c>
      <c r="E62" s="57"/>
      <c r="F62" s="55"/>
      <c r="M62" s="66"/>
    </row>
    <row r="63" spans="1:19" x14ac:dyDescent="0.2">
      <c r="A63" s="65" t="s">
        <v>20</v>
      </c>
      <c r="B63" s="55"/>
      <c r="C63" s="55">
        <v>2700</v>
      </c>
      <c r="D63" s="55">
        <v>2700</v>
      </c>
      <c r="E63" s="57"/>
      <c r="F63" s="55"/>
      <c r="M63" s="66"/>
    </row>
    <row r="64" spans="1:19" x14ac:dyDescent="0.2">
      <c r="A64" s="65" t="s">
        <v>56</v>
      </c>
      <c r="B64" s="55"/>
      <c r="C64" s="55">
        <v>5.08</v>
      </c>
      <c r="D64" s="55">
        <v>99.99</v>
      </c>
      <c r="E64" s="55"/>
      <c r="F64" s="55"/>
      <c r="M64" s="66"/>
    </row>
    <row r="65" spans="1:15" ht="17" thickBot="1" x14ac:dyDescent="0.25">
      <c r="A65" s="65" t="s">
        <v>24</v>
      </c>
      <c r="B65" s="55"/>
      <c r="C65" s="102">
        <v>20.41</v>
      </c>
      <c r="D65" s="55">
        <v>20.39</v>
      </c>
      <c r="E65" s="57"/>
      <c r="F65" s="55"/>
      <c r="M65" s="66"/>
    </row>
    <row r="66" spans="1:15" ht="17" thickBot="1" x14ac:dyDescent="0.25">
      <c r="A66" s="93" t="s">
        <v>31</v>
      </c>
      <c r="B66" s="99">
        <v>0</v>
      </c>
      <c r="C66" s="99">
        <f>SUM(C59:C65)</f>
        <v>7450.3899999999994</v>
      </c>
      <c r="D66" s="99">
        <f>+SUM(D59:D65)</f>
        <v>3203.3399999999997</v>
      </c>
      <c r="E66" s="81"/>
      <c r="F66" s="81"/>
      <c r="G66" s="82"/>
      <c r="H66" s="82"/>
      <c r="I66" s="82"/>
      <c r="J66" s="82"/>
      <c r="K66" s="82"/>
      <c r="L66" s="82"/>
      <c r="M66" s="94"/>
    </row>
    <row r="67" spans="1:15" x14ac:dyDescent="0.2">
      <c r="A67" s="96" t="s">
        <v>57</v>
      </c>
      <c r="B67" s="61"/>
      <c r="C67" s="61"/>
      <c r="D67" s="61"/>
      <c r="E67" s="61"/>
      <c r="F67" s="61"/>
      <c r="G67" s="63"/>
      <c r="H67" s="63"/>
      <c r="I67" s="63"/>
      <c r="J67" s="63"/>
      <c r="K67" s="63"/>
      <c r="L67" s="63"/>
      <c r="M67" s="83"/>
    </row>
    <row r="68" spans="1:15" x14ac:dyDescent="0.2">
      <c r="A68" s="65" t="s">
        <v>45</v>
      </c>
      <c r="B68" s="55"/>
      <c r="C68" s="55"/>
      <c r="D68" s="55">
        <v>658.1</v>
      </c>
      <c r="E68" s="57"/>
      <c r="F68" s="55"/>
      <c r="M68" s="66"/>
    </row>
    <row r="69" spans="1:15" x14ac:dyDescent="0.2">
      <c r="A69" s="65" t="s">
        <v>71</v>
      </c>
      <c r="B69" s="55"/>
      <c r="C69" s="55"/>
      <c r="D69" s="55">
        <v>908.39</v>
      </c>
      <c r="E69" s="57"/>
      <c r="F69" s="55"/>
      <c r="M69" s="66"/>
    </row>
    <row r="70" spans="1:15" x14ac:dyDescent="0.2">
      <c r="A70" s="65" t="s">
        <v>58</v>
      </c>
      <c r="B70" s="55"/>
      <c r="C70" s="55"/>
      <c r="D70" s="55">
        <v>511.48</v>
      </c>
      <c r="E70" s="57"/>
      <c r="F70" s="55"/>
      <c r="M70" s="66"/>
      <c r="O70" s="76"/>
    </row>
    <row r="71" spans="1:15" ht="17" thickBot="1" x14ac:dyDescent="0.25">
      <c r="A71" s="97" t="s">
        <v>59</v>
      </c>
      <c r="B71" s="80"/>
      <c r="C71" s="80"/>
      <c r="D71" s="80">
        <v>160.76</v>
      </c>
      <c r="E71" s="103"/>
      <c r="F71" s="80"/>
      <c r="G71" s="70"/>
      <c r="H71" s="70"/>
      <c r="I71" s="70"/>
      <c r="J71" s="70"/>
      <c r="K71" s="70"/>
      <c r="L71" s="70"/>
      <c r="M71" s="71"/>
      <c r="O71" s="76"/>
    </row>
    <row r="72" spans="1:15" ht="17" thickBot="1" x14ac:dyDescent="0.25">
      <c r="A72" s="98" t="s">
        <v>31</v>
      </c>
      <c r="B72" s="100">
        <v>0</v>
      </c>
      <c r="C72" s="100">
        <v>0</v>
      </c>
      <c r="D72" s="100">
        <f>SUM(D68:D71)</f>
        <v>2238.7300000000005</v>
      </c>
      <c r="E72" s="104"/>
      <c r="F72" s="100"/>
      <c r="G72" s="84"/>
      <c r="H72" s="84"/>
      <c r="I72" s="84"/>
      <c r="J72" s="84"/>
      <c r="K72" s="84"/>
      <c r="L72" s="84"/>
      <c r="M72" s="85"/>
      <c r="O72" s="77"/>
    </row>
    <row r="73" spans="1:15" ht="17" thickBot="1" x14ac:dyDescent="0.25">
      <c r="A73" s="106" t="s">
        <v>8</v>
      </c>
      <c r="B73" s="107">
        <v>8333.33</v>
      </c>
      <c r="C73" s="107">
        <f>SUM(C57+C66+C72)</f>
        <v>52450.39</v>
      </c>
      <c r="D73" s="107">
        <f>SUM(D57+D66+D72)</f>
        <v>57375.27</v>
      </c>
      <c r="E73" s="107"/>
      <c r="F73" s="107"/>
      <c r="G73" s="108"/>
      <c r="H73" s="108"/>
      <c r="I73" s="108"/>
      <c r="J73" s="108"/>
      <c r="K73" s="108"/>
      <c r="L73" s="108"/>
      <c r="M73" s="109"/>
      <c r="O73" s="77"/>
    </row>
    <row r="74" spans="1:15" x14ac:dyDescent="0.2">
      <c r="O74" s="76"/>
    </row>
  </sheetData>
  <mergeCells count="1">
    <mergeCell ref="O42:S4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BudgetataGlance</vt:lpstr>
      <vt:lpstr>BudgetinDetail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Anonymous</cp:lastModifiedBy>
  <dcterms:created xsi:type="dcterms:W3CDTF">2021-10-26T15:22:24Z</dcterms:created>
  <dcterms:modified xsi:type="dcterms:W3CDTF">2023-02-13T19:02:36Z</dcterms:modified>
</cp:coreProperties>
</file>